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RV\RedirectedFolders\lirons\Desktop\מקווה ישראל\בטחון\חדר צפייה\"/>
    </mc:Choice>
  </mc:AlternateContent>
  <xr:revisionPtr revIDLastSave="0" documentId="13_ncr:1_{A6BAED79-1ADF-427C-8FDF-77BF568AC85C}" xr6:coauthVersionLast="36" xr6:coauthVersionMax="36" xr10:uidLastSave="{00000000-0000-0000-0000-000000000000}"/>
  <bookViews>
    <workbookView xWindow="0" yWindow="0" windowWidth="30720" windowHeight="13404" xr2:uid="{89B14997-16A7-4B9E-ABB9-C5725FF3E47C}"/>
  </bookViews>
  <sheets>
    <sheet name="שלב א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6" i="1"/>
  <c r="I27" i="1"/>
  <c r="I28" i="1"/>
  <c r="I29" i="1"/>
  <c r="I30" i="1"/>
  <c r="I31" i="1"/>
  <c r="I32" i="1"/>
  <c r="I34" i="1"/>
  <c r="J34" i="1" s="1"/>
  <c r="I23" i="1" l="1"/>
  <c r="J23" i="1" s="1"/>
  <c r="K23" i="1" s="1"/>
  <c r="L23" i="1" s="1"/>
  <c r="K34" i="1"/>
  <c r="L34" i="1" s="1"/>
  <c r="M34" i="1" s="1"/>
  <c r="J35" i="1" l="1"/>
  <c r="K35" i="1" s="1"/>
  <c r="L35" i="1" s="1"/>
  <c r="M35" i="1" s="1"/>
</calcChain>
</file>

<file path=xl/sharedStrings.xml><?xml version="1.0" encoding="utf-8"?>
<sst xmlns="http://schemas.openxmlformats.org/spreadsheetml/2006/main" count="107" uniqueCount="88">
  <si>
    <t>סה"כ ביצוע מיידי:</t>
  </si>
  <si>
    <t>סך</t>
  </si>
  <si>
    <t>סה"כ</t>
  </si>
  <si>
    <r>
      <t xml:space="preserve">הגדרת חיישנים לבקרת כניסה (בדגש על שערים ופשפשים מרכזיים) </t>
    </r>
    <r>
      <rPr>
        <b/>
        <u/>
        <sz val="11"/>
        <color theme="1"/>
        <rFont val="Arial"/>
        <family val="2"/>
        <scheme val="minor"/>
      </rPr>
      <t>לשליטה</t>
    </r>
    <r>
      <rPr>
        <sz val="11"/>
        <color theme="1"/>
        <rFont val="Arial"/>
        <family val="2"/>
        <charset val="177"/>
        <scheme val="minor"/>
      </rPr>
      <t xml:space="preserve"> במוקד לרבות הצגת מיקום סנסור במפה הסינפוטית</t>
    </r>
  </si>
  <si>
    <t>מערכת בקרת כניסה</t>
  </si>
  <si>
    <t>הגדרת חיישנים להתראה בעדיפות להתראה במוקד לרבות הצגת מיקום סנסור במפה הסינפוטית</t>
  </si>
  <si>
    <t>מערכת פריצה</t>
  </si>
  <si>
    <t>הגדרת חייגנים לחיוג בעדיפות למוקד לרבות הצגת מיקום החייגן במפה הסינפוטית</t>
  </si>
  <si>
    <t>כיבוי אש</t>
  </si>
  <si>
    <t>קנפוג מערכות כריזה לטובת יכולת שליטה מערכת הפצת שמע בודדת ו/או כלל המערכות בו זמנית ממוקד הביטחון (נבהיר כי נדרש במפרטים הטכניים של מערכת השו"ב יכולת התממשקות כנ"ל ללא עלות נוספת, המחיר הינו לקינפוג בלבד)</t>
  </si>
  <si>
    <t>התממשקות מערכות קיימות בתוכנת השו"ב</t>
  </si>
  <si>
    <t>כריזה</t>
  </si>
  <si>
    <t>אופציה ג - צפייה בלבד (במערכת כדוגמת IVMS200)</t>
  </si>
  <si>
    <t>אופציה ב - אחסון בשרתי זכרון</t>
  </si>
  <si>
    <t>אופציה א - חיבור למערכת ניהול הוידאו החדשה (רישיונות בלבד ללא אחסון)</t>
  </si>
  <si>
    <t>חיבור 100 מצלמות קיימות למוקד</t>
  </si>
  <si>
    <t>מצלמות</t>
  </si>
  <si>
    <r>
      <t xml:space="preserve">פרויקט 2: העברת ציוד בטחוני קיים למוקד </t>
    </r>
    <r>
      <rPr>
        <sz val="14"/>
        <color theme="1"/>
        <rFont val="Arial"/>
        <family val="2"/>
        <scheme val="minor"/>
      </rPr>
      <t>- טכנולוגיה ותשתיות</t>
    </r>
  </si>
  <si>
    <t>מכלול</t>
  </si>
  <si>
    <t>גיבוי מתח לכלל המערכות בישלט למשך 4 שעות לפחות לרבות מגע יבש לקבלת אינדקציית ניתוח מתח.</t>
  </si>
  <si>
    <t>או"ה של מכלול גיבוי מתח נמוך עם כמות מצברים מתאימה לגיבוי מתח במשך 4 שעות בארון הריכוז בישלט</t>
  </si>
  <si>
    <t>8.1.1</t>
  </si>
  <si>
    <t>גיבוי מתח</t>
  </si>
  <si>
    <t>צפיה בשרת הקלטות וניהול בתשתית אחת</t>
  </si>
  <si>
    <t>מתג KVM תומך ב-2 כניסות ו2 יציאות  HDMI/DVI</t>
  </si>
  <si>
    <t>6.1.9</t>
  </si>
  <si>
    <t xml:space="preserve">מטריצה לניהול מסכים מרובים הפריט כולל את כלל הרכיבים ואת הקונפיגורציה של עמדת הקליינט הנוספת </t>
  </si>
  <si>
    <t>מטריצה וירטואלית ל4 מסכים</t>
  </si>
  <si>
    <t>6.1.8</t>
  </si>
  <si>
    <t>מוניטור לצפיה ושליטה לרבות כלל האביזרים והאלמנטים הנדרשים (מתגים, כבלים מתאימים וכיוצ"ב) להפעלה מיטבית מלאה</t>
  </si>
  <si>
    <t>מוניטור טמ"ס "27-LCD:</t>
  </si>
  <si>
    <t>6.1.7</t>
  </si>
  <si>
    <t>מוניטור טמ"ס "50-LCD:</t>
  </si>
  <si>
    <t>6.1.6</t>
  </si>
  <si>
    <t>מיקרופון למוקד</t>
  </si>
  <si>
    <t>6.1.5</t>
  </si>
  <si>
    <t>להגדלת נפח איחסון זיכרון מעבר ל21 ימי-ההקלטה הנ"ל</t>
  </si>
  <si>
    <r>
      <rPr>
        <sz val="11"/>
        <color rgb="FFFF0000"/>
        <rFont val="Arial"/>
        <family val="2"/>
        <scheme val="minor"/>
      </rPr>
      <t>אופציה</t>
    </r>
    <r>
      <rPr>
        <sz val="11"/>
        <color rgb="FF000000"/>
        <rFont val="Arial"/>
        <family val="2"/>
        <scheme val="minor"/>
      </rPr>
      <t xml:space="preserve"> - דיסק קשיח 8TB נוסף </t>
    </r>
  </si>
  <si>
    <t>6.1.4</t>
  </si>
  <si>
    <t>לניהוג היחצ"ג</t>
  </si>
  <si>
    <t>מוט ניהוג למצלמה ג'ויסטיק</t>
  </si>
  <si>
    <t>6.1.3</t>
  </si>
  <si>
    <t>שרת איחסון לכלל הציודים שבפרויקט המחיר הינו מכלול הכולל כל הרכיבים הנדרשים לאחסון בנפח של לפחות 21 ימי-הקלטה לכל האביזרים</t>
  </si>
  <si>
    <t>חומרה למערכת ההקלטה כולל דיסק 8TB להקלטת וידיאו ודיסק SSD עבור מערכת ההפעלה.</t>
  </si>
  <si>
    <t>6.1.2</t>
  </si>
  <si>
    <t>חומרה ותוכנה לתחנת עבודה</t>
  </si>
  <si>
    <t xml:space="preserve">מכלול תחנת עבודה </t>
  </si>
  <si>
    <t>6.1.1</t>
  </si>
  <si>
    <t>שרתים וממשק משתמש מערכת</t>
  </si>
  <si>
    <t xml:space="preserve">תוכנה לניהול LPR </t>
  </si>
  <si>
    <t>תוכנה לניהול ושליטה במערכת LPR התוכנה כוללת את כלל הרכיבים לשליטה מערכת בזמן אמת ובתחקור לאחור</t>
  </si>
  <si>
    <t>5.1.8</t>
  </si>
  <si>
    <r>
      <t xml:space="preserve">תוכנה לגילוי ואבחנה כולל יכולת לביצוע אנליטיקה מנוהלת סריקה </t>
    </r>
    <r>
      <rPr>
        <b/>
        <u/>
        <sz val="11"/>
        <color rgb="FF000000"/>
        <rFont val="Arial"/>
        <family val="2"/>
        <scheme val="minor"/>
      </rPr>
      <t>לכלל אביזרי הקצה</t>
    </r>
    <r>
      <rPr>
        <sz val="11"/>
        <color rgb="FF000000"/>
        <rFont val="Arial"/>
        <family val="2"/>
        <scheme val="minor"/>
      </rPr>
      <t xml:space="preserve"> במערכת</t>
    </r>
  </si>
  <si>
    <r>
      <rPr>
        <b/>
        <sz val="11"/>
        <color rgb="FF000000"/>
        <rFont val="Arial"/>
        <family val="2"/>
        <scheme val="minor"/>
      </rPr>
      <t>מכלול</t>
    </r>
    <r>
      <rPr>
        <sz val="11"/>
        <color rgb="FF000000"/>
        <rFont val="Arial"/>
        <family val="2"/>
        <scheme val="minor"/>
      </rPr>
      <t xml:space="preserve"> שרת חומרה עבור מערכת  וידיאו אנליטיקה  AI deep learning  (בינה מלאכותית) המאפשרת גילוי בהתאם לדמ"צ למצלמות </t>
    </r>
    <r>
      <rPr>
        <u/>
        <sz val="11"/>
        <color rgb="FF000000"/>
        <rFont val="Arial"/>
        <family val="2"/>
        <scheme val="minor"/>
      </rPr>
      <t>קבועות</t>
    </r>
    <r>
      <rPr>
        <sz val="11"/>
        <color rgb="FF000000"/>
        <rFont val="Arial"/>
        <family val="2"/>
        <scheme val="minor"/>
      </rPr>
      <t xml:space="preserve"> לפחות לעד 40 ערוצי וידאו בעלת יכולת  לקביעת סיווגי אובייקטים ולמידת תא שטח בטכנולוגיית זיהוי וגילוי AI, העלות כולל קונפיגורציה מלאה לפי הגדרות הלקוח.</t>
    </r>
  </si>
  <si>
    <t>5.1.4</t>
  </si>
  <si>
    <t>תוכנת ניהול וידיאו עם ממשק למערכת הטמ"ס הקיימת ללא הגבלה</t>
  </si>
  <si>
    <t>תוכנה לניהול הקלטה ואחזור לוידיאו ואודיו ברשת לכלל המצלמות בפרוייקט  (VMS)</t>
  </si>
  <si>
    <t>5.1.2</t>
  </si>
  <si>
    <t xml:space="preserve">שרת ותוכנת שו"ב </t>
  </si>
  <si>
    <t>או"ה של כלל הרכיבים : חומרה תוכנה הנחוצים לפעולה של הישל"ט  ולשילוב כלל המרכיבים</t>
  </si>
  <si>
    <t>5.1.1</t>
  </si>
  <si>
    <t xml:space="preserve">תוכנות </t>
  </si>
  <si>
    <t>מטר</t>
  </si>
  <si>
    <t>אספקת מתח נמוך ותקשורת  בין רכיבי המערכת השונים</t>
  </si>
  <si>
    <t>CAT-7 לתנאי חוץ NYY</t>
  </si>
  <si>
    <t>4.3.1</t>
  </si>
  <si>
    <r>
      <t xml:space="preserve">ארון ריכוז בגודל 44U הכולל את כלל הפריטים להכולל את כלל הפריטים לתקשורת (מתגים רכיבים אופטיים ועוד) ואספקת מתח (ספקי כוח,ממירי מתח ועוד) וגבוי מתח לכלל המערכות </t>
    </r>
    <r>
      <rPr>
        <b/>
        <u/>
        <sz val="11"/>
        <color theme="1"/>
        <rFont val="Arial"/>
        <family val="2"/>
        <scheme val="minor"/>
      </rPr>
      <t>בישל"ט</t>
    </r>
  </si>
  <si>
    <t>או"ה של ארון ריכוז תקשורת וחשמל לחדר השליטה יודגש שהארון כולל את הארון הפיזי, מתגי תקשורת וספקי כוח.</t>
  </si>
  <si>
    <t>4.2.3</t>
  </si>
  <si>
    <t>תקשורת ומתח- תשתית פיזית</t>
  </si>
  <si>
    <t>קומפלט</t>
  </si>
  <si>
    <t>בדיקת מצב כבל אופטי קיים</t>
  </si>
  <si>
    <t>בדיקת OTDR לכבל אופטי</t>
  </si>
  <si>
    <t>מפרט טכני</t>
  </si>
  <si>
    <t>ארץ ייצור</t>
  </si>
  <si>
    <t>יצרן</t>
  </si>
  <si>
    <t>דגם</t>
  </si>
  <si>
    <t>מחיר</t>
  </si>
  <si>
    <t>כמות</t>
  </si>
  <si>
    <t>מחיר ליחידה</t>
  </si>
  <si>
    <t>יחידת מידה</t>
  </si>
  <si>
    <t>תאור</t>
  </si>
  <si>
    <t>פריט</t>
  </si>
  <si>
    <t>מק"ט</t>
  </si>
  <si>
    <t>נושא</t>
  </si>
  <si>
    <r>
      <t xml:space="preserve">פרויקט 1: הקמת מוקד </t>
    </r>
    <r>
      <rPr>
        <sz val="14"/>
        <color theme="1"/>
        <rFont val="Arial"/>
        <family val="2"/>
        <scheme val="minor"/>
      </rPr>
      <t>- טכנולוגיה ותשתיות</t>
    </r>
  </si>
  <si>
    <t>לביצוע מיידי</t>
  </si>
  <si>
    <t>כפר הנוער מקווה 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</si>
</sst>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164" formatCode="_ &quot;₪&quot;\ * #,##0_ ;_ &quot;₪&quot;\ * \-#,##0_ ;_ &quot;₪&quot;\ * &quot;-&quot;??_ ;_ @_ "/>
  </numFmts>
  <fonts count="1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48"/>
      <color theme="1"/>
      <name val="Arial"/>
      <family val="2"/>
      <charset val="177"/>
      <scheme val="minor"/>
    </font>
    <font>
      <sz val="48"/>
      <color theme="0"/>
      <name val="Arial"/>
      <family val="2"/>
      <charset val="177"/>
      <scheme val="minor"/>
    </font>
    <font>
      <b/>
      <sz val="16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b/>
      <u/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u/>
      <sz val="11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22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textRotation="90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4" fillId="4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 wrapText="1"/>
      <protection locked="0"/>
    </xf>
    <xf numFmtId="164" fontId="5" fillId="2" borderId="0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3" xfId="1" applyNumberFormat="1" applyFont="1" applyFill="1" applyBorder="1" applyAlignment="1" applyProtection="1">
      <alignment horizontal="right" vertical="center" wrapText="1"/>
    </xf>
    <xf numFmtId="0" fontId="0" fillId="2" borderId="4" xfId="0" applyFill="1" applyBorder="1" applyAlignment="1" applyProtection="1">
      <alignment horizontal="right" vertical="center" wrapText="1"/>
    </xf>
    <xf numFmtId="0" fontId="0" fillId="2" borderId="4" xfId="0" applyFill="1" applyBorder="1" applyAlignment="1" applyProtection="1">
      <alignment horizontal="right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5" borderId="7" xfId="0" applyFill="1" applyBorder="1" applyAlignment="1" applyProtection="1">
      <alignment horizontal="right" vertical="center" wrapText="1"/>
    </xf>
    <xf numFmtId="0" fontId="0" fillId="5" borderId="7" xfId="0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/>
    </xf>
    <xf numFmtId="0" fontId="0" fillId="0" borderId="1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64" fontId="0" fillId="5" borderId="13" xfId="1" applyNumberFormat="1" applyFont="1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164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" xfId="0" applyBorder="1" applyProtection="1"/>
    <xf numFmtId="0" fontId="0" fillId="5" borderId="2" xfId="0" applyFill="1" applyBorder="1" applyAlignment="1" applyProtection="1">
      <alignment horizontal="right" vertical="center" wrapText="1"/>
    </xf>
    <xf numFmtId="0" fontId="7" fillId="6" borderId="0" xfId="0" applyFont="1" applyFill="1" applyBorder="1" applyAlignment="1" applyProtection="1">
      <protection locked="0"/>
    </xf>
    <xf numFmtId="0" fontId="7" fillId="6" borderId="0" xfId="0" applyFont="1" applyFill="1" applyBorder="1" applyAlignment="1" applyProtection="1"/>
    <xf numFmtId="0" fontId="8" fillId="6" borderId="0" xfId="0" applyFont="1" applyFill="1" applyBorder="1" applyAlignment="1" applyProtection="1"/>
    <xf numFmtId="164" fontId="5" fillId="2" borderId="16" xfId="1" applyNumberFormat="1" applyFont="1" applyFill="1" applyBorder="1" applyAlignment="1" applyProtection="1">
      <alignment horizontal="right" vertical="center" wrapText="1"/>
    </xf>
    <xf numFmtId="0" fontId="0" fillId="2" borderId="7" xfId="0" applyFill="1" applyBorder="1" applyAlignment="1" applyProtection="1">
      <alignment horizontal="right" vertical="center" wrapText="1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 wrapText="1"/>
    </xf>
    <xf numFmtId="0" fontId="5" fillId="5" borderId="19" xfId="0" applyFont="1" applyFill="1" applyBorder="1" applyAlignment="1" applyProtection="1">
      <alignment horizontal="center" vertical="center" wrapText="1"/>
    </xf>
    <xf numFmtId="0" fontId="0" fillId="5" borderId="17" xfId="0" applyFill="1" applyBorder="1" applyAlignment="1" applyProtection="1">
      <alignment horizontal="right" vertical="center" wrapText="1"/>
      <protection locked="0"/>
    </xf>
    <xf numFmtId="164" fontId="0" fillId="5" borderId="2" xfId="1" applyNumberFormat="1" applyFont="1" applyFill="1" applyBorder="1" applyAlignment="1" applyProtection="1">
      <alignment horizontal="center" vertical="center" wrapText="1"/>
    </xf>
    <xf numFmtId="0" fontId="0" fillId="5" borderId="17" xfId="0" applyFill="1" applyBorder="1" applyAlignment="1" applyProtection="1">
      <alignment horizontal="center" vertical="center" wrapText="1"/>
    </xf>
    <xf numFmtId="164" fontId="0" fillId="5" borderId="17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righ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</xf>
    <xf numFmtId="0" fontId="0" fillId="5" borderId="14" xfId="0" applyFill="1" applyBorder="1" applyAlignment="1" applyProtection="1">
      <alignment horizontal="right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</xf>
    <xf numFmtId="0" fontId="16" fillId="2" borderId="20" xfId="0" applyFont="1" applyFill="1" applyBorder="1" applyAlignment="1" applyProtection="1">
      <alignment vertical="center" wrapText="1"/>
      <protection locked="0"/>
    </xf>
    <xf numFmtId="0" fontId="16" fillId="2" borderId="21" xfId="0" applyFont="1" applyFill="1" applyBorder="1" applyAlignment="1" applyProtection="1">
      <alignment vertical="center" wrapText="1"/>
      <protection locked="0"/>
    </xf>
    <xf numFmtId="0" fontId="16" fillId="2" borderId="17" xfId="0" applyFont="1" applyFill="1" applyBorder="1" applyAlignment="1" applyProtection="1">
      <alignment vertical="center" wrapText="1"/>
    </xf>
    <xf numFmtId="0" fontId="16" fillId="2" borderId="17" xfId="0" applyFont="1" applyFill="1" applyBorder="1" applyAlignment="1" applyProtection="1">
      <alignment vertical="center" wrapText="1"/>
      <protection locked="0"/>
    </xf>
    <xf numFmtId="0" fontId="16" fillId="2" borderId="17" xfId="0" applyFont="1" applyFill="1" applyBorder="1" applyAlignment="1" applyProtection="1">
      <alignment horizontal="center"/>
    </xf>
    <xf numFmtId="0" fontId="16" fillId="2" borderId="17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right"/>
      <protection locked="0"/>
    </xf>
    <xf numFmtId="0" fontId="17" fillId="3" borderId="0" xfId="0" applyFont="1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 applyProtection="1">
      <alignment horizontal="center" vertical="center" textRotation="90"/>
      <protection locked="0"/>
    </xf>
    <xf numFmtId="0" fontId="3" fillId="3" borderId="0" xfId="0" applyFont="1" applyFill="1" applyBorder="1" applyAlignment="1" applyProtection="1">
      <alignment horizontal="center" vertical="center" textRotation="90"/>
      <protection locked="0"/>
    </xf>
    <xf numFmtId="0" fontId="8" fillId="6" borderId="0" xfId="0" applyFont="1" applyFill="1" applyBorder="1" applyAlignment="1" applyProtection="1">
      <alignment horizontal="right"/>
      <protection locked="0"/>
    </xf>
    <xf numFmtId="0" fontId="7" fillId="6" borderId="0" xfId="0" applyFont="1" applyFill="1" applyBorder="1" applyAlignment="1" applyProtection="1">
      <alignment horizontal="right"/>
      <protection locked="0"/>
    </xf>
    <xf numFmtId="0" fontId="5" fillId="5" borderId="12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164" fontId="4" fillId="4" borderId="2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BD639-EF5A-4733-9278-354397BB9963}">
  <dimension ref="B3:N36"/>
  <sheetViews>
    <sheetView rightToLeft="1" tabSelected="1" zoomScale="70" zoomScaleNormal="70" workbookViewId="0">
      <selection activeCell="J11" sqref="J11"/>
    </sheetView>
  </sheetViews>
  <sheetFormatPr defaultColWidth="8.69921875" defaultRowHeight="13.8" x14ac:dyDescent="0.25"/>
  <cols>
    <col min="1" max="1" width="8.69921875" style="1"/>
    <col min="2" max="2" width="23.19921875" style="3" bestFit="1" customWidth="1"/>
    <col min="3" max="3" width="5.796875" style="3" bestFit="1" customWidth="1"/>
    <col min="4" max="5" width="82.59765625" style="2" customWidth="1"/>
    <col min="6" max="6" width="11.19921875" style="2" bestFit="1" customWidth="1"/>
    <col min="7" max="7" width="12.09765625" style="2" bestFit="1" customWidth="1"/>
    <col min="8" max="8" width="6.69921875" style="2" bestFit="1" customWidth="1"/>
    <col min="9" max="9" width="12.796875" style="2" bestFit="1" customWidth="1"/>
    <col min="10" max="10" width="15.796875" style="2" bestFit="1" customWidth="1"/>
    <col min="11" max="11" width="14.296875" style="2" bestFit="1" customWidth="1"/>
    <col min="12" max="12" width="15.796875" style="2" bestFit="1" customWidth="1"/>
    <col min="13" max="13" width="15.796875" style="1" bestFit="1" customWidth="1"/>
    <col min="14" max="14" width="8.69921875" style="1"/>
    <col min="15" max="15" width="9.69921875" style="1" bestFit="1" customWidth="1"/>
    <col min="16" max="16" width="8.69921875" style="1"/>
    <col min="17" max="17" width="10.69921875" style="1" bestFit="1" customWidth="1"/>
    <col min="18" max="18" width="8.69921875" style="1"/>
    <col min="19" max="19" width="10.69921875" style="1" bestFit="1" customWidth="1"/>
    <col min="20" max="20" width="8.69921875" style="1"/>
    <col min="21" max="21" width="10.69921875" style="1" bestFit="1" customWidth="1"/>
    <col min="22" max="22" width="8.69921875" style="1"/>
    <col min="23" max="23" width="10.69921875" style="1" bestFit="1" customWidth="1"/>
    <col min="24" max="24" width="8.69921875" style="1"/>
    <col min="25" max="25" width="9.69921875" style="1" bestFit="1" customWidth="1"/>
    <col min="26" max="26" width="9.296875" style="1" bestFit="1" customWidth="1"/>
    <col min="27" max="27" width="18.09765625" style="1" bestFit="1" customWidth="1"/>
    <col min="28" max="28" width="8.69921875" style="1"/>
    <col min="29" max="29" width="10.796875" style="1" bestFit="1" customWidth="1"/>
    <col min="30" max="16384" width="8.69921875" style="1"/>
  </cols>
  <sheetData>
    <row r="3" spans="2:14" ht="28.2" x14ac:dyDescent="0.5">
      <c r="B3" s="66" t="s">
        <v>87</v>
      </c>
      <c r="C3" s="66"/>
      <c r="D3" s="66"/>
      <c r="E3" s="66"/>
      <c r="F3" s="66"/>
      <c r="G3" s="66"/>
      <c r="H3" s="66"/>
      <c r="I3" s="66"/>
      <c r="J3" s="65"/>
      <c r="K3" s="65"/>
      <c r="L3" s="65"/>
      <c r="M3" s="65"/>
      <c r="N3" s="67" t="s">
        <v>86</v>
      </c>
    </row>
    <row r="4" spans="2:14" ht="21.6" thickBot="1" x14ac:dyDescent="0.45">
      <c r="B4" s="69" t="s">
        <v>85</v>
      </c>
      <c r="C4" s="70"/>
      <c r="D4" s="70"/>
      <c r="E4" s="70"/>
      <c r="F4" s="70"/>
      <c r="G4" s="70"/>
      <c r="H4" s="70"/>
      <c r="I4" s="70"/>
      <c r="J4" s="64"/>
      <c r="K4" s="64"/>
      <c r="L4" s="64"/>
      <c r="M4" s="64"/>
      <c r="N4" s="68"/>
    </row>
    <row r="5" spans="2:14" ht="16.2" thickBot="1" x14ac:dyDescent="0.35">
      <c r="B5" s="63" t="s">
        <v>84</v>
      </c>
      <c r="C5" s="63" t="s">
        <v>83</v>
      </c>
      <c r="D5" s="62" t="s">
        <v>82</v>
      </c>
      <c r="E5" s="62" t="s">
        <v>81</v>
      </c>
      <c r="F5" s="60" t="s">
        <v>80</v>
      </c>
      <c r="G5" s="61" t="s">
        <v>79</v>
      </c>
      <c r="H5" s="60" t="s">
        <v>78</v>
      </c>
      <c r="I5" s="60" t="s">
        <v>77</v>
      </c>
      <c r="J5" s="59" t="s">
        <v>76</v>
      </c>
      <c r="K5" s="59" t="s">
        <v>75</v>
      </c>
      <c r="L5" s="59" t="s">
        <v>74</v>
      </c>
      <c r="M5" s="58" t="s">
        <v>73</v>
      </c>
      <c r="N5" s="68"/>
    </row>
    <row r="6" spans="2:14" x14ac:dyDescent="0.25">
      <c r="B6" s="20" t="s">
        <v>72</v>
      </c>
      <c r="C6" s="57"/>
      <c r="D6" s="57" t="s">
        <v>72</v>
      </c>
      <c r="E6" s="57" t="s">
        <v>71</v>
      </c>
      <c r="F6" s="57" t="s">
        <v>70</v>
      </c>
      <c r="G6" s="31"/>
      <c r="H6" s="30">
        <v>1</v>
      </c>
      <c r="I6" s="49">
        <f t="shared" ref="I6:I22" si="0">H6*G6</f>
        <v>0</v>
      </c>
      <c r="J6" s="56"/>
      <c r="K6" s="56"/>
      <c r="L6" s="56"/>
      <c r="M6" s="56"/>
      <c r="N6" s="68"/>
    </row>
    <row r="7" spans="2:14" ht="27.6" x14ac:dyDescent="0.25">
      <c r="B7" s="71" t="s">
        <v>69</v>
      </c>
      <c r="C7" s="55" t="s">
        <v>68</v>
      </c>
      <c r="D7" s="55" t="s">
        <v>67</v>
      </c>
      <c r="E7" s="55" t="s">
        <v>66</v>
      </c>
      <c r="F7" s="55" t="s">
        <v>18</v>
      </c>
      <c r="G7" s="31"/>
      <c r="H7" s="30">
        <v>1</v>
      </c>
      <c r="I7" s="49">
        <f t="shared" si="0"/>
        <v>0</v>
      </c>
      <c r="J7" s="54"/>
      <c r="K7" s="54"/>
      <c r="L7" s="54"/>
      <c r="M7" s="54"/>
      <c r="N7" s="68"/>
    </row>
    <row r="8" spans="2:14" x14ac:dyDescent="0.25">
      <c r="B8" s="71"/>
      <c r="C8" s="55" t="s">
        <v>65</v>
      </c>
      <c r="D8" s="55" t="s">
        <v>64</v>
      </c>
      <c r="E8" s="55" t="s">
        <v>63</v>
      </c>
      <c r="F8" s="55" t="s">
        <v>62</v>
      </c>
      <c r="G8" s="31"/>
      <c r="H8" s="30">
        <v>200</v>
      </c>
      <c r="I8" s="49">
        <f t="shared" si="0"/>
        <v>0</v>
      </c>
      <c r="J8" s="54"/>
      <c r="K8" s="54"/>
      <c r="L8" s="54"/>
      <c r="M8" s="54"/>
      <c r="N8" s="68"/>
    </row>
    <row r="9" spans="2:14" x14ac:dyDescent="0.25">
      <c r="B9" s="71" t="s">
        <v>61</v>
      </c>
      <c r="C9" s="55" t="s">
        <v>60</v>
      </c>
      <c r="D9" s="55" t="s">
        <v>59</v>
      </c>
      <c r="E9" s="55" t="s">
        <v>58</v>
      </c>
      <c r="F9" s="55" t="s">
        <v>18</v>
      </c>
      <c r="G9" s="31"/>
      <c r="H9" s="30">
        <v>1</v>
      </c>
      <c r="I9" s="49">
        <f t="shared" si="0"/>
        <v>0</v>
      </c>
      <c r="J9" s="54"/>
      <c r="K9" s="54"/>
      <c r="L9" s="54"/>
      <c r="M9" s="54"/>
      <c r="N9" s="68"/>
    </row>
    <row r="10" spans="2:14" x14ac:dyDescent="0.25">
      <c r="B10" s="71"/>
      <c r="C10" s="55" t="s">
        <v>57</v>
      </c>
      <c r="D10" s="55" t="s">
        <v>56</v>
      </c>
      <c r="E10" s="55" t="s">
        <v>55</v>
      </c>
      <c r="F10" s="55" t="s">
        <v>18</v>
      </c>
      <c r="G10" s="31"/>
      <c r="H10" s="30">
        <v>1</v>
      </c>
      <c r="I10" s="49">
        <f t="shared" si="0"/>
        <v>0</v>
      </c>
      <c r="J10" s="54"/>
      <c r="K10" s="54"/>
      <c r="L10" s="54"/>
      <c r="M10" s="54"/>
      <c r="N10" s="68"/>
    </row>
    <row r="11" spans="2:14" ht="41.4" x14ac:dyDescent="0.25">
      <c r="B11" s="71"/>
      <c r="C11" s="55" t="s">
        <v>54</v>
      </c>
      <c r="D11" s="55" t="s">
        <v>53</v>
      </c>
      <c r="E11" s="55" t="s">
        <v>52</v>
      </c>
      <c r="F11" s="55" t="s">
        <v>18</v>
      </c>
      <c r="G11" s="31"/>
      <c r="H11" s="30">
        <v>1</v>
      </c>
      <c r="I11" s="49">
        <f t="shared" si="0"/>
        <v>0</v>
      </c>
      <c r="J11" s="54"/>
      <c r="K11" s="54"/>
      <c r="L11" s="54"/>
      <c r="M11" s="54"/>
      <c r="N11" s="68"/>
    </row>
    <row r="12" spans="2:14" x14ac:dyDescent="0.25">
      <c r="B12" s="71"/>
      <c r="C12" s="55" t="s">
        <v>51</v>
      </c>
      <c r="D12" s="55" t="s">
        <v>50</v>
      </c>
      <c r="E12" s="55" t="s">
        <v>49</v>
      </c>
      <c r="F12" s="55" t="s">
        <v>18</v>
      </c>
      <c r="G12" s="31"/>
      <c r="H12" s="30">
        <v>1</v>
      </c>
      <c r="I12" s="49">
        <f t="shared" si="0"/>
        <v>0</v>
      </c>
      <c r="J12" s="54"/>
      <c r="K12" s="54"/>
      <c r="L12" s="54"/>
      <c r="M12" s="54"/>
      <c r="N12" s="68"/>
    </row>
    <row r="13" spans="2:14" ht="28.05" customHeight="1" x14ac:dyDescent="0.25">
      <c r="B13" s="71" t="s">
        <v>48</v>
      </c>
      <c r="C13" s="55" t="s">
        <v>47</v>
      </c>
      <c r="D13" s="55" t="s">
        <v>46</v>
      </c>
      <c r="E13" s="55" t="s">
        <v>45</v>
      </c>
      <c r="F13" s="55" t="s">
        <v>18</v>
      </c>
      <c r="G13" s="31"/>
      <c r="H13" s="30">
        <v>1</v>
      </c>
      <c r="I13" s="49">
        <f t="shared" si="0"/>
        <v>0</v>
      </c>
      <c r="J13" s="54"/>
      <c r="K13" s="54"/>
      <c r="L13" s="54"/>
      <c r="M13" s="54"/>
      <c r="N13" s="68"/>
    </row>
    <row r="14" spans="2:14" ht="27.6" x14ac:dyDescent="0.25">
      <c r="B14" s="71"/>
      <c r="C14" s="55" t="s">
        <v>44</v>
      </c>
      <c r="D14" s="55" t="s">
        <v>43</v>
      </c>
      <c r="E14" s="55" t="s">
        <v>42</v>
      </c>
      <c r="F14" s="55" t="s">
        <v>18</v>
      </c>
      <c r="G14" s="31"/>
      <c r="H14" s="30">
        <v>1</v>
      </c>
      <c r="I14" s="49">
        <f t="shared" si="0"/>
        <v>0</v>
      </c>
      <c r="J14" s="54"/>
      <c r="K14" s="54"/>
      <c r="L14" s="54"/>
      <c r="M14" s="54"/>
      <c r="N14" s="68"/>
    </row>
    <row r="15" spans="2:14" x14ac:dyDescent="0.25">
      <c r="B15" s="71"/>
      <c r="C15" s="55" t="s">
        <v>41</v>
      </c>
      <c r="D15" s="55" t="s">
        <v>40</v>
      </c>
      <c r="E15" s="55" t="s">
        <v>39</v>
      </c>
      <c r="F15" s="55" t="s">
        <v>18</v>
      </c>
      <c r="G15" s="31"/>
      <c r="H15" s="30">
        <v>1</v>
      </c>
      <c r="I15" s="49">
        <f t="shared" si="0"/>
        <v>0</v>
      </c>
      <c r="J15" s="54"/>
      <c r="K15" s="54"/>
      <c r="L15" s="54"/>
      <c r="M15" s="54"/>
      <c r="N15" s="68"/>
    </row>
    <row r="16" spans="2:14" x14ac:dyDescent="0.25">
      <c r="B16" s="71"/>
      <c r="C16" s="55" t="s">
        <v>38</v>
      </c>
      <c r="D16" s="55" t="s">
        <v>37</v>
      </c>
      <c r="E16" s="55" t="s">
        <v>36</v>
      </c>
      <c r="F16" s="55" t="s">
        <v>18</v>
      </c>
      <c r="G16" s="31"/>
      <c r="H16" s="30">
        <v>1</v>
      </c>
      <c r="I16" s="49">
        <f t="shared" si="0"/>
        <v>0</v>
      </c>
      <c r="J16" s="54"/>
      <c r="K16" s="54"/>
      <c r="L16" s="54"/>
      <c r="M16" s="54"/>
      <c r="N16" s="68"/>
    </row>
    <row r="17" spans="2:14" x14ac:dyDescent="0.25">
      <c r="B17" s="71"/>
      <c r="C17" s="55" t="s">
        <v>35</v>
      </c>
      <c r="D17" s="55" t="s">
        <v>34</v>
      </c>
      <c r="E17" s="55"/>
      <c r="F17" s="55" t="s">
        <v>18</v>
      </c>
      <c r="G17" s="31"/>
      <c r="H17" s="30">
        <v>1</v>
      </c>
      <c r="I17" s="49">
        <f t="shared" si="0"/>
        <v>0</v>
      </c>
      <c r="J17" s="54"/>
      <c r="K17" s="54"/>
      <c r="L17" s="54"/>
      <c r="M17" s="54"/>
      <c r="N17" s="68"/>
    </row>
    <row r="18" spans="2:14" ht="27.6" x14ac:dyDescent="0.25">
      <c r="B18" s="71"/>
      <c r="C18" s="55" t="s">
        <v>33</v>
      </c>
      <c r="D18" s="55" t="s">
        <v>32</v>
      </c>
      <c r="E18" s="55" t="s">
        <v>29</v>
      </c>
      <c r="F18" s="55" t="s">
        <v>18</v>
      </c>
      <c r="G18" s="31"/>
      <c r="H18" s="30">
        <v>2</v>
      </c>
      <c r="I18" s="49">
        <f t="shared" si="0"/>
        <v>0</v>
      </c>
      <c r="J18" s="54"/>
      <c r="K18" s="54"/>
      <c r="L18" s="54"/>
      <c r="M18" s="54"/>
      <c r="N18" s="68"/>
    </row>
    <row r="19" spans="2:14" ht="27.6" x14ac:dyDescent="0.25">
      <c r="B19" s="71"/>
      <c r="C19" s="55" t="s">
        <v>31</v>
      </c>
      <c r="D19" s="55" t="s">
        <v>30</v>
      </c>
      <c r="E19" s="55" t="s">
        <v>29</v>
      </c>
      <c r="F19" s="55" t="s">
        <v>18</v>
      </c>
      <c r="G19" s="31"/>
      <c r="H19" s="30">
        <v>2</v>
      </c>
      <c r="I19" s="49">
        <f t="shared" si="0"/>
        <v>0</v>
      </c>
      <c r="J19" s="54"/>
      <c r="K19" s="54"/>
      <c r="L19" s="54"/>
      <c r="M19" s="54"/>
      <c r="N19" s="68"/>
    </row>
    <row r="20" spans="2:14" x14ac:dyDescent="0.25">
      <c r="B20" s="71"/>
      <c r="C20" s="55" t="s">
        <v>28</v>
      </c>
      <c r="D20" s="55" t="s">
        <v>27</v>
      </c>
      <c r="E20" s="55" t="s">
        <v>26</v>
      </c>
      <c r="F20" s="55" t="s">
        <v>18</v>
      </c>
      <c r="G20" s="31"/>
      <c r="H20" s="30">
        <v>1</v>
      </c>
      <c r="I20" s="49">
        <f t="shared" si="0"/>
        <v>0</v>
      </c>
      <c r="J20" s="54"/>
      <c r="K20" s="54"/>
      <c r="L20" s="54"/>
      <c r="M20" s="54"/>
      <c r="N20" s="68"/>
    </row>
    <row r="21" spans="2:14" x14ac:dyDescent="0.25">
      <c r="B21" s="71"/>
      <c r="C21" s="55" t="s">
        <v>25</v>
      </c>
      <c r="D21" s="55" t="s">
        <v>24</v>
      </c>
      <c r="E21" s="55" t="s">
        <v>23</v>
      </c>
      <c r="F21" s="55" t="s">
        <v>18</v>
      </c>
      <c r="G21" s="31"/>
      <c r="H21" s="30">
        <v>1</v>
      </c>
      <c r="I21" s="49">
        <f t="shared" si="0"/>
        <v>0</v>
      </c>
      <c r="J21" s="54"/>
      <c r="K21" s="54"/>
      <c r="L21" s="54"/>
      <c r="M21" s="54"/>
      <c r="N21" s="68"/>
    </row>
    <row r="22" spans="2:14" ht="14.4" thickBot="1" x14ac:dyDescent="0.3">
      <c r="B22" s="53" t="s">
        <v>22</v>
      </c>
      <c r="C22" s="52" t="s">
        <v>21</v>
      </c>
      <c r="D22" s="52" t="s">
        <v>20</v>
      </c>
      <c r="E22" s="52" t="s">
        <v>19</v>
      </c>
      <c r="F22" s="52" t="s">
        <v>18</v>
      </c>
      <c r="G22" s="51"/>
      <c r="H22" s="50">
        <v>1</v>
      </c>
      <c r="I22" s="49">
        <f t="shared" si="0"/>
        <v>0</v>
      </c>
      <c r="J22" s="48"/>
      <c r="K22" s="48"/>
      <c r="L22" s="48"/>
      <c r="M22" s="48"/>
      <c r="N22" s="68"/>
    </row>
    <row r="23" spans="2:14" x14ac:dyDescent="0.25">
      <c r="B23" s="47" t="s">
        <v>2</v>
      </c>
      <c r="C23" s="46"/>
      <c r="D23" s="46"/>
      <c r="E23" s="17"/>
      <c r="F23" s="17" t="s">
        <v>1</v>
      </c>
      <c r="G23" s="45"/>
      <c r="H23" s="44" t="s">
        <v>1</v>
      </c>
      <c r="I23" s="43">
        <f>SUM(I6:I22)</f>
        <v>0</v>
      </c>
      <c r="J23" s="12">
        <f>I23</f>
        <v>0</v>
      </c>
      <c r="K23" s="12">
        <f>J23*0.17</f>
        <v>0</v>
      </c>
      <c r="L23" s="12">
        <f>K23+J23</f>
        <v>0</v>
      </c>
      <c r="M23" s="12"/>
      <c r="N23" s="68"/>
    </row>
    <row r="24" spans="2:14" x14ac:dyDescent="0.25">
      <c r="B24" s="25"/>
      <c r="C24" s="25"/>
      <c r="D24" s="24"/>
      <c r="E24" s="24"/>
      <c r="F24" s="24"/>
      <c r="H24" s="24"/>
      <c r="I24" s="24"/>
      <c r="M24" s="2"/>
      <c r="N24" s="68"/>
    </row>
    <row r="25" spans="2:14" ht="21.6" thickBot="1" x14ac:dyDescent="0.45">
      <c r="B25" s="42" t="s">
        <v>17</v>
      </c>
      <c r="C25" s="41"/>
      <c r="D25" s="41"/>
      <c r="E25" s="41"/>
      <c r="F25" s="41"/>
      <c r="G25" s="40"/>
      <c r="H25" s="41"/>
      <c r="I25" s="41"/>
      <c r="J25" s="40"/>
      <c r="K25" s="40"/>
      <c r="L25" s="40"/>
      <c r="M25" s="40"/>
      <c r="N25" s="68"/>
    </row>
    <row r="26" spans="2:14" x14ac:dyDescent="0.25">
      <c r="B26" s="72" t="s">
        <v>16</v>
      </c>
      <c r="C26" s="38"/>
      <c r="D26" s="75" t="s">
        <v>15</v>
      </c>
      <c r="E26" s="39" t="s">
        <v>14</v>
      </c>
      <c r="F26" s="38"/>
      <c r="G26" s="31"/>
      <c r="H26" s="34">
        <v>100</v>
      </c>
      <c r="I26" s="29">
        <f t="shared" ref="I26:I32" si="1">H26*G26</f>
        <v>0</v>
      </c>
      <c r="J26" s="37"/>
      <c r="K26" s="36"/>
      <c r="L26" s="36"/>
      <c r="M26" s="35"/>
      <c r="N26" s="68"/>
    </row>
    <row r="27" spans="2:14" x14ac:dyDescent="0.25">
      <c r="B27" s="73"/>
      <c r="C27" s="33"/>
      <c r="D27" s="75"/>
      <c r="E27" s="32" t="s">
        <v>13</v>
      </c>
      <c r="F27" s="32"/>
      <c r="G27" s="31"/>
      <c r="H27" s="34">
        <v>4</v>
      </c>
      <c r="I27" s="29">
        <f t="shared" si="1"/>
        <v>0</v>
      </c>
      <c r="J27" s="28"/>
      <c r="K27" s="27"/>
      <c r="L27" s="27"/>
      <c r="M27" s="26"/>
      <c r="N27" s="68"/>
    </row>
    <row r="28" spans="2:14" x14ac:dyDescent="0.25">
      <c r="B28" s="74"/>
      <c r="C28" s="33"/>
      <c r="D28" s="75"/>
      <c r="E28" s="32" t="s">
        <v>12</v>
      </c>
      <c r="F28" s="32"/>
      <c r="G28" s="31"/>
      <c r="H28" s="34">
        <v>1</v>
      </c>
      <c r="I28" s="29">
        <f t="shared" si="1"/>
        <v>0</v>
      </c>
      <c r="J28" s="28"/>
      <c r="K28" s="27"/>
      <c r="L28" s="27"/>
      <c r="M28" s="26"/>
      <c r="N28" s="68"/>
    </row>
    <row r="29" spans="2:14" ht="41.4" x14ac:dyDescent="0.25">
      <c r="B29" s="33" t="s">
        <v>11</v>
      </c>
      <c r="C29" s="33"/>
      <c r="D29" s="76" t="s">
        <v>10</v>
      </c>
      <c r="E29" s="32" t="s">
        <v>9</v>
      </c>
      <c r="F29" s="32"/>
      <c r="G29" s="31"/>
      <c r="H29" s="30">
        <v>1</v>
      </c>
      <c r="I29" s="29">
        <f t="shared" si="1"/>
        <v>0</v>
      </c>
      <c r="J29" s="28"/>
      <c r="K29" s="27"/>
      <c r="L29" s="27"/>
      <c r="M29" s="26"/>
      <c r="N29" s="68"/>
    </row>
    <row r="30" spans="2:14" x14ac:dyDescent="0.25">
      <c r="B30" s="33" t="s">
        <v>8</v>
      </c>
      <c r="C30" s="33"/>
      <c r="D30" s="76"/>
      <c r="E30" s="32" t="s">
        <v>7</v>
      </c>
      <c r="F30" s="32"/>
      <c r="G30" s="31"/>
      <c r="H30" s="30">
        <v>1</v>
      </c>
      <c r="I30" s="29">
        <f t="shared" si="1"/>
        <v>0</v>
      </c>
      <c r="J30" s="28"/>
      <c r="K30" s="27"/>
      <c r="L30" s="27"/>
      <c r="M30" s="26"/>
      <c r="N30" s="68"/>
    </row>
    <row r="31" spans="2:14" x14ac:dyDescent="0.25">
      <c r="B31" s="33" t="s">
        <v>6</v>
      </c>
      <c r="C31" s="33"/>
      <c r="D31" s="76"/>
      <c r="E31" s="32" t="s">
        <v>5</v>
      </c>
      <c r="F31" s="32"/>
      <c r="G31" s="31"/>
      <c r="H31" s="30">
        <v>1</v>
      </c>
      <c r="I31" s="29">
        <f t="shared" si="1"/>
        <v>0</v>
      </c>
      <c r="J31" s="28"/>
      <c r="K31" s="27"/>
      <c r="L31" s="27"/>
      <c r="M31" s="26"/>
      <c r="N31" s="68"/>
    </row>
    <row r="32" spans="2:14" ht="27.6" x14ac:dyDescent="0.25">
      <c r="B32" s="33" t="s">
        <v>4</v>
      </c>
      <c r="C32" s="33"/>
      <c r="D32" s="76"/>
      <c r="E32" s="32" t="s">
        <v>3</v>
      </c>
      <c r="F32" s="32"/>
      <c r="G32" s="31"/>
      <c r="H32" s="30">
        <v>1</v>
      </c>
      <c r="I32" s="29">
        <f t="shared" si="1"/>
        <v>0</v>
      </c>
      <c r="J32" s="28"/>
      <c r="K32" s="27"/>
      <c r="L32" s="27"/>
      <c r="M32" s="26"/>
      <c r="N32" s="68"/>
    </row>
    <row r="33" spans="2:14" ht="14.4" thickBot="1" x14ac:dyDescent="0.3">
      <c r="B33" s="25"/>
      <c r="C33" s="25"/>
      <c r="D33" s="24"/>
      <c r="E33" s="24"/>
      <c r="F33" s="24"/>
      <c r="H33" s="24"/>
      <c r="I33" s="24"/>
      <c r="J33" s="23"/>
      <c r="K33" s="22"/>
      <c r="L33" s="22"/>
      <c r="M33" s="21"/>
      <c r="N33" s="68"/>
    </row>
    <row r="34" spans="2:14" x14ac:dyDescent="0.25">
      <c r="B34" s="20"/>
      <c r="C34" s="19"/>
      <c r="D34" s="18"/>
      <c r="E34" s="17" t="s">
        <v>2</v>
      </c>
      <c r="F34" s="16"/>
      <c r="G34" s="15"/>
      <c r="H34" s="14" t="s">
        <v>1</v>
      </c>
      <c r="I34" s="13">
        <f>SUM(I26:I33)</f>
        <v>0</v>
      </c>
      <c r="J34" s="12">
        <f>I34</f>
        <v>0</v>
      </c>
      <c r="K34" s="12">
        <f>J34*0.17</f>
        <v>0</v>
      </c>
      <c r="L34" s="12">
        <f>K34+J34</f>
        <v>0</v>
      </c>
      <c r="M34" s="12">
        <f>L34+K34</f>
        <v>0</v>
      </c>
      <c r="N34" s="68"/>
    </row>
    <row r="35" spans="2:14" ht="21" x14ac:dyDescent="0.25">
      <c r="B35" s="11"/>
      <c r="C35" s="10"/>
      <c r="D35" s="9"/>
      <c r="E35" s="8"/>
      <c r="F35" s="77" t="s">
        <v>0</v>
      </c>
      <c r="G35" s="77"/>
      <c r="H35" s="77"/>
      <c r="I35" s="77"/>
      <c r="J35" s="7">
        <f>J34+J23</f>
        <v>0</v>
      </c>
      <c r="K35" s="7">
        <f>J35*0.17</f>
        <v>0</v>
      </c>
      <c r="L35" s="7">
        <f>K35+J35</f>
        <v>0</v>
      </c>
      <c r="M35" s="7">
        <f>L35+K35</f>
        <v>0</v>
      </c>
      <c r="N35" s="68"/>
    </row>
    <row r="36" spans="2:14" x14ac:dyDescent="0.25"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4"/>
    </row>
  </sheetData>
  <sheetProtection algorithmName="SHA-512" hashValue="myAQ98zYi3Z5We+2qH1iCk1Neb6gKp4O36dj+kFuhkEErSEHQzSo9SHZ3E3YjkPkUTsEFKvRQhVQxFUJnzVh6w==" saltValue="635LpnZrchG9syZavYrlcw==" spinCount="100000" sheet="1" objects="1" scenarios="1"/>
  <mergeCells count="10">
    <mergeCell ref="B3:I3"/>
    <mergeCell ref="N3:N35"/>
    <mergeCell ref="B4:I4"/>
    <mergeCell ref="B7:B8"/>
    <mergeCell ref="B9:B12"/>
    <mergeCell ref="B13:B21"/>
    <mergeCell ref="B26:B28"/>
    <mergeCell ref="D26:D28"/>
    <mergeCell ref="D29:D32"/>
    <mergeCell ref="F35:I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שלב א.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Liron Soliman</dc:creator>
  <cp:lastModifiedBy>Liron Soliman</cp:lastModifiedBy>
  <dcterms:created xsi:type="dcterms:W3CDTF">2023-03-20T12:55:09Z</dcterms:created>
  <dcterms:modified xsi:type="dcterms:W3CDTF">2023-04-23T13:27:37Z</dcterms:modified>
</cp:coreProperties>
</file>